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mines0-my.sharepoint.com/personal/vgriffit_mines_edu/Documents/papers/Desheng/Slope Papers/"/>
    </mc:Choice>
  </mc:AlternateContent>
  <xr:revisionPtr revIDLastSave="163" documentId="11_F25DC773A252ABDACC1048E0D19C789E5BDE58F2" xr6:coauthVersionLast="47" xr6:coauthVersionMax="47" xr10:uidLastSave="{2161A4DA-1503-4B39-B98D-796719AD90A3}"/>
  <bookViews>
    <workbookView xWindow="1520" yWindow="1520" windowWidth="12410" windowHeight="6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H2" i="1"/>
  <c r="G2" i="1"/>
  <c r="I3" i="1" l="1"/>
  <c r="I2" i="1"/>
</calcChain>
</file>

<file path=xl/sharedStrings.xml><?xml version="1.0" encoding="utf-8"?>
<sst xmlns="http://schemas.openxmlformats.org/spreadsheetml/2006/main" count="13" uniqueCount="13">
  <si>
    <r>
      <rPr>
        <i/>
        <sz val="12"/>
        <color theme="1"/>
        <rFont val="Times New Roman"/>
        <family val="1"/>
      </rPr>
      <t>α</t>
    </r>
    <r>
      <rPr>
        <sz val="12"/>
        <color theme="1"/>
        <rFont val="Times New Roman"/>
        <family val="1"/>
      </rPr>
      <t xml:space="preserve"> (°)</t>
    </r>
  </si>
  <si>
    <r>
      <t>H</t>
    </r>
    <r>
      <rPr>
        <sz val="12"/>
        <color theme="1"/>
        <rFont val="Times New Roman"/>
        <family val="1"/>
      </rPr>
      <t xml:space="preserve"> (m)</t>
    </r>
  </si>
  <si>
    <r>
      <t>γ</t>
    </r>
    <r>
      <rPr>
        <sz val="10"/>
        <color theme="1"/>
        <rFont val="Times New Roman"/>
        <family val="1"/>
      </rPr>
      <t xml:space="preserve"> (kN/m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</si>
  <si>
    <r>
      <t>ϕ'</t>
    </r>
    <r>
      <rPr>
        <sz val="12"/>
        <color theme="1"/>
        <rFont val="Times New Roman"/>
        <family val="1"/>
      </rPr>
      <t xml:space="preserve"> (°)</t>
    </r>
  </si>
  <si>
    <r>
      <t xml:space="preserve">c' </t>
    </r>
    <r>
      <rPr>
        <sz val="12"/>
        <color theme="1"/>
        <rFont val="Times New Roman"/>
        <family val="1"/>
      </rPr>
      <t>(kPa)</t>
    </r>
  </si>
  <si>
    <t>A</t>
  </si>
  <si>
    <t>B</t>
  </si>
  <si>
    <t>FS</t>
  </si>
  <si>
    <r>
      <t>r</t>
    </r>
    <r>
      <rPr>
        <i/>
        <vertAlign val="subscript"/>
        <sz val="12"/>
        <color theme="1"/>
        <rFont val="Times New Roman"/>
        <family val="1"/>
      </rPr>
      <t>u</t>
    </r>
  </si>
  <si>
    <t>Submerged</t>
  </si>
  <si>
    <t>Dry</t>
  </si>
  <si>
    <t>Ex.1</t>
  </si>
  <si>
    <t>EX.2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</si>
</sst>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vertAlign val="sub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" fillId="2" borderId="1" xfId="1" applyNumberFormat="1" applyAlignment="1">
      <alignment horizontal="center" vertical="center"/>
    </xf>
    <xf numFmtId="0" fontId="1" fillId="2" borderId="1" xfId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6" fontId="0" fillId="0" borderId="0" xfId="0" applyNumberFormat="1"/>
    <xf numFmtId="165" fontId="1" fillId="2" borderId="1" xfId="1" applyNumberFormat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3</xdr:row>
      <xdr:rowOff>133350</xdr:rowOff>
    </xdr:from>
    <xdr:ext cx="4143185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267D55-EED1-CBFF-48B3-061940E42B17}"/>
            </a:ext>
          </a:extLst>
        </xdr:cNvPr>
        <xdr:cNvSpPr txBox="1"/>
      </xdr:nvSpPr>
      <xdr:spPr>
        <a:xfrm>
          <a:off x="120650" y="723900"/>
          <a:ext cx="4143185" cy="95346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Using curve fitted formulas from  Huang, W. (2023) </a:t>
          </a:r>
        </a:p>
        <a:p>
          <a:r>
            <a:rPr lang="en-US" sz="1100"/>
            <a:t>Stability of homogeneous slopes: From chart to closed-form solution </a:t>
          </a:r>
        </a:p>
        <a:p>
          <a:r>
            <a:rPr lang="en-US" sz="1100"/>
            <a:t>and from deterministic to probabilistic analysis.</a:t>
          </a:r>
        </a:p>
        <a:p>
          <a:r>
            <a:rPr lang="en-US" sz="1100"/>
            <a:t>Int J Geomech,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23 (9), 04023136. </a:t>
          </a:r>
        </a:p>
        <a:p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https://doi.org/10.1061/IJGNAI.GMENG-8258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K15" sqref="K15"/>
    </sheetView>
  </sheetViews>
  <sheetFormatPr defaultRowHeight="14.5" x14ac:dyDescent="0.35"/>
  <cols>
    <col min="1" max="1" width="5.1796875" bestFit="1" customWidth="1"/>
    <col min="2" max="2" width="6.7265625" bestFit="1" customWidth="1"/>
    <col min="3" max="3" width="8.26953125" bestFit="1" customWidth="1"/>
    <col min="4" max="4" width="8.36328125" bestFit="1" customWidth="1"/>
    <col min="5" max="5" width="5.90625" bestFit="1" customWidth="1"/>
    <col min="6" max="6" width="3.54296875" bestFit="1" customWidth="1"/>
    <col min="7" max="8" width="6.36328125" bestFit="1" customWidth="1"/>
    <col min="9" max="9" width="5.36328125" bestFit="1" customWidth="1"/>
    <col min="10" max="10" width="4.36328125" bestFit="1" customWidth="1"/>
    <col min="11" max="11" width="10.26953125" bestFit="1" customWidth="1"/>
  </cols>
  <sheetData>
    <row r="1" spans="1:11" ht="17.5" x14ac:dyDescent="0.35">
      <c r="A1" s="1" t="s">
        <v>0</v>
      </c>
      <c r="B1" s="2" t="s">
        <v>1</v>
      </c>
      <c r="C1" s="3" t="s">
        <v>2</v>
      </c>
      <c r="D1" s="2" t="s">
        <v>4</v>
      </c>
      <c r="E1" s="2" t="s">
        <v>3</v>
      </c>
      <c r="F1" s="2" t="s">
        <v>8</v>
      </c>
      <c r="G1" s="2" t="s">
        <v>5</v>
      </c>
      <c r="H1" s="6" t="s">
        <v>6</v>
      </c>
      <c r="I1" s="6" t="s">
        <v>7</v>
      </c>
    </row>
    <row r="2" spans="1:11" x14ac:dyDescent="0.35">
      <c r="A2" s="4">
        <v>18.434899999999999</v>
      </c>
      <c r="B2" s="5">
        <v>10</v>
      </c>
      <c r="C2" s="5">
        <v>10.19</v>
      </c>
      <c r="D2" s="5">
        <v>5</v>
      </c>
      <c r="E2" s="4">
        <v>20</v>
      </c>
      <c r="F2" s="4">
        <v>0</v>
      </c>
      <c r="G2" s="7">
        <f>10.5*EXP(-0.009*A2)</f>
        <v>8.8947494851540778</v>
      </c>
      <c r="H2" s="7">
        <f>IF(D2/C2/B2/TAN(E2*PI()/180)&lt;1,0.72-3.5*10^(-5)*A2^2+0.0031*A2,0.83-2.2*10^(-5)*A2^2+0.0026*A2)</f>
        <v>0.76525359616965005</v>
      </c>
      <c r="I2" s="8">
        <f>IF(A2&gt;=65,G2*(D2/C2/B2/TAN(E2*PI()/180))^H2*TAN(E2*PI()/180)+TAN(E2*PI()/180)/TAN(A2*PI()/180)-(D2/C2/B2/TAN(A2*PI()/180)+TAN(E2*PI()/180)/SIN(A2*PI()/180)/COS(A2*PI()/180))*F2,G2*(D2/C2/B2/TAN(E2*PI()/180)-0.5*F2)^H2*TAN(E2*PI()/180)+TAN(E2*PI()/180)/TAN(A2*PI()/180))</f>
        <v>1.7905037090166229</v>
      </c>
      <c r="J2" t="s">
        <v>11</v>
      </c>
      <c r="K2" t="s">
        <v>9</v>
      </c>
    </row>
    <row r="3" spans="1:11" x14ac:dyDescent="0.35">
      <c r="A3" s="4">
        <v>18.434899999999999</v>
      </c>
      <c r="B3" s="5">
        <v>10</v>
      </c>
      <c r="C3" s="5">
        <v>20</v>
      </c>
      <c r="D3" s="5">
        <v>5</v>
      </c>
      <c r="E3" s="4">
        <v>20</v>
      </c>
      <c r="F3" s="4">
        <v>0</v>
      </c>
      <c r="G3" s="7">
        <f>10.5*EXP(-0.009*A3)</f>
        <v>8.8947494851540778</v>
      </c>
      <c r="H3" s="7">
        <f>IF(D3/C3/B3/TAN(E3*PI()/180)&lt;1,0.72-3.5*10^(-5)*A3^2+0.0031*A3,0.83-2.2*10^(-5)*A3^2+0.0026*A3)</f>
        <v>0.76525359616965005</v>
      </c>
      <c r="I3" s="8">
        <f>IF(A3&gt;=65,G3*(D3/C3/B3/TAN(E3*PI()/180))^H3*TAN(E3*PI()/180)+TAN(E3*PI()/180)/TAN(A3*PI()/180)-(D3/C3/B3/TAN(A3*PI()/180)+TAN(E3*PI()/180)/SIN(A3*PI()/180)/COS(A3*PI()/180))*F3,G3*(D3/C3/B3/TAN(E3*PI()/180)-0.5*F3)^H3*TAN(E3*PI()/180)+TAN(E3*PI()/180)/TAN(A3*PI()/180))</f>
        <v>1.5088919966995076</v>
      </c>
      <c r="J3" t="s">
        <v>12</v>
      </c>
      <c r="K3" t="s">
        <v>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 Griffiths</dc:creator>
  <cp:lastModifiedBy>Vaughan Griffiths</cp:lastModifiedBy>
  <dcterms:created xsi:type="dcterms:W3CDTF">2015-06-05T18:17:20Z</dcterms:created>
  <dcterms:modified xsi:type="dcterms:W3CDTF">2026-07-13T22:01:18Z</dcterms:modified>
</cp:coreProperties>
</file>